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3" sheetId="14" r:id="rId1"/>
  </sheets>
  <calcPr calcId="144525"/>
</workbook>
</file>

<file path=xl/calcChain.xml><?xml version="1.0" encoding="utf-8"?>
<calcChain xmlns="http://schemas.openxmlformats.org/spreadsheetml/2006/main">
  <c r="O2" i="14" l="1"/>
  <c r="O3" i="14"/>
  <c r="O4" i="14"/>
  <c r="M2" i="14"/>
  <c r="M3" i="14"/>
  <c r="M4" i="14"/>
  <c r="K2" i="14"/>
  <c r="K3" i="14"/>
  <c r="K4" i="14"/>
  <c r="I2" i="14"/>
  <c r="Q2" i="14" s="1"/>
  <c r="I3" i="14"/>
  <c r="Q3" i="14" s="1"/>
  <c r="I4" i="14"/>
  <c r="Q4" i="14" s="1"/>
  <c r="G2" i="14"/>
  <c r="W2" i="14" s="1"/>
  <c r="G3" i="14"/>
  <c r="W3" i="14" s="1"/>
  <c r="G4" i="14"/>
  <c r="W4" i="14" s="1"/>
  <c r="E2" i="14"/>
  <c r="E3" i="14"/>
  <c r="E4" i="14"/>
  <c r="C2" i="14"/>
  <c r="C3" i="14"/>
  <c r="C4" i="14"/>
  <c r="S4" i="14" l="1"/>
  <c r="AA4" i="14"/>
  <c r="AA3" i="14"/>
  <c r="S3" i="14"/>
  <c r="U2" i="14"/>
  <c r="Y2" i="14"/>
  <c r="U3" i="14"/>
  <c r="Y3" i="14"/>
  <c r="S2" i="14"/>
  <c r="AA2" i="14"/>
  <c r="Y4" i="14"/>
  <c r="U4" i="14"/>
</calcChain>
</file>

<file path=xl/sharedStrings.xml><?xml version="1.0" encoding="utf-8"?>
<sst xmlns="http://schemas.openxmlformats.org/spreadsheetml/2006/main" count="24" uniqueCount="22">
  <si>
    <t>Summary Statistic</t>
  </si>
  <si>
    <t>theta_GRP23</t>
  </si>
  <si>
    <t>theta_GRP123</t>
  </si>
  <si>
    <t>tau_GRP23</t>
  </si>
  <si>
    <t>tau_GRP123</t>
  </si>
  <si>
    <t>theta_wild</t>
  </si>
  <si>
    <t>theta_Iran</t>
  </si>
  <si>
    <t>m_wild-&gt;GRP23</t>
  </si>
  <si>
    <t>m_GRP23-&gt;wild</t>
  </si>
  <si>
    <t>m_Ken-&gt;Iran</t>
  </si>
  <si>
    <t>m_Iran-&gt;Ken</t>
  </si>
  <si>
    <t>m_wild-&gt;Iran</t>
  </si>
  <si>
    <t>m_Iran-&gt;wild</t>
  </si>
  <si>
    <t>mean</t>
  </si>
  <si>
    <t>Ne_wild</t>
    <phoneticPr fontId="1" type="noConversion"/>
  </si>
  <si>
    <t>Ne_Iran</t>
    <phoneticPr fontId="1" type="noConversion"/>
  </si>
  <si>
    <t>NE_GRP123</t>
    <phoneticPr fontId="1" type="noConversion"/>
  </si>
  <si>
    <t>Time_GRP23(year)</t>
    <phoneticPr fontId="1" type="noConversion"/>
  </si>
  <si>
    <t>Time_GRP123(year)</t>
    <phoneticPr fontId="1" type="noConversion"/>
  </si>
  <si>
    <t>NE_GRP23</t>
  </si>
  <si>
    <t>NE_EAC-Lamu</t>
  </si>
  <si>
    <t>theta_EAC-Lamu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</si>
</sst>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>
      <alignment vertical="center"/>
    </xf>
  </cellStyleXfs>
  <cellXfs count="6">
    <xf numFmtId="0" fontId="0" fillId="0" borderId="0" xfId="0"/>
    <xf numFmtId="11" fontId="0" fillId="0" borderId="0" xfId="0" applyNumberFormat="1"/>
    <xf numFmtId="164" fontId="0" fillId="0" borderId="0" xfId="0" applyNumberFormat="1"/>
    <xf numFmtId="165" fontId="0" fillId="2" borderId="0" xfId="1" applyNumberFormat="1" applyFont="1" applyFill="1" applyAlignment="1"/>
    <xf numFmtId="11" fontId="0" fillId="2" borderId="0" xfId="0" applyNumberFormat="1" applyFill="1"/>
    <xf numFmtId="0" fontId="0" fillId="2" borderId="0" xfId="0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topLeftCell="C1" workbookViewId="0">
      <selection activeCell="G13" sqref="G13"/>
    </sheetView>
  </sheetViews>
  <sheetFormatPr defaultRowHeight="15"/>
  <cols>
    <col min="1" max="1" width="19.42578125" bestFit="1" customWidth="1"/>
    <col min="2" max="2" width="11.5703125" bestFit="1" customWidth="1"/>
    <col min="3" max="3" width="11.5703125" customWidth="1"/>
    <col min="4" max="4" width="11.5703125" bestFit="1" customWidth="1"/>
    <col min="5" max="7" width="10.42578125" bestFit="1" customWidth="1"/>
    <col min="8" max="9" width="12.7109375" bestFit="1" customWidth="1"/>
    <col min="10" max="10" width="13.85546875" bestFit="1" customWidth="1"/>
    <col min="11" max="12" width="10.42578125" bestFit="1" customWidth="1"/>
    <col min="13" max="13" width="18.42578125" style="5" bestFit="1" customWidth="1"/>
    <col min="14" max="14" width="11.5703125" bestFit="1" customWidth="1"/>
    <col min="15" max="15" width="19.42578125" bestFit="1" customWidth="1"/>
    <col min="16" max="16" width="15" bestFit="1" customWidth="1"/>
    <col min="17" max="17" width="16.140625" bestFit="1" customWidth="1"/>
  </cols>
  <sheetData>
    <row r="1" spans="1:27">
      <c r="A1" t="s">
        <v>0</v>
      </c>
      <c r="B1" t="s">
        <v>5</v>
      </c>
      <c r="C1" s="3" t="s">
        <v>14</v>
      </c>
      <c r="D1" t="s">
        <v>6</v>
      </c>
      <c r="E1" s="3" t="s">
        <v>15</v>
      </c>
      <c r="F1" t="s">
        <v>21</v>
      </c>
      <c r="G1" s="3" t="s">
        <v>20</v>
      </c>
      <c r="H1" t="s">
        <v>1</v>
      </c>
      <c r="I1" s="3" t="s">
        <v>19</v>
      </c>
      <c r="J1" t="s">
        <v>2</v>
      </c>
      <c r="K1" s="3" t="s">
        <v>16</v>
      </c>
      <c r="L1" t="s">
        <v>3</v>
      </c>
      <c r="M1" s="4" t="s">
        <v>17</v>
      </c>
      <c r="N1" t="s">
        <v>4</v>
      </c>
      <c r="O1" s="4" t="s">
        <v>18</v>
      </c>
      <c r="P1" t="s">
        <v>7</v>
      </c>
      <c r="R1" t="s">
        <v>8</v>
      </c>
      <c r="T1" t="s">
        <v>9</v>
      </c>
      <c r="V1" t="s">
        <v>10</v>
      </c>
      <c r="X1" t="s">
        <v>11</v>
      </c>
      <c r="Z1" t="s">
        <v>12</v>
      </c>
    </row>
    <row r="2" spans="1:27">
      <c r="A2" t="s">
        <v>13</v>
      </c>
      <c r="B2">
        <v>3.7743000000000002</v>
      </c>
      <c r="C2" s="3">
        <f t="shared" ref="C2:C4" si="0">B2/1000/0.000000001/4</f>
        <v>943575</v>
      </c>
      <c r="D2">
        <v>4.5900000000000003E-2</v>
      </c>
      <c r="E2" s="3">
        <f t="shared" ref="E2:E4" si="1">D2/1000/0.000000001/4</f>
        <v>11475</v>
      </c>
      <c r="F2">
        <v>0.1242</v>
      </c>
      <c r="G2" s="3">
        <f t="shared" ref="G2:G4" si="2">F2/1000/0.000000001/4</f>
        <v>31050</v>
      </c>
      <c r="H2">
        <v>5.4237000000000002</v>
      </c>
      <c r="I2" s="3">
        <f t="shared" ref="I2:I4" si="3">H2/1000/0.000000001/4</f>
        <v>1355925</v>
      </c>
      <c r="J2">
        <v>1.4882</v>
      </c>
      <c r="K2" s="3">
        <f t="shared" ref="K2:K4" si="4">J2/1000/0.000000001/4</f>
        <v>372050</v>
      </c>
      <c r="L2" s="1">
        <v>6.8009999999999998E-3</v>
      </c>
      <c r="M2" s="4">
        <f t="shared" ref="M2:M4" si="5">L2/1000/0.000000001</f>
        <v>6800.9999999999991</v>
      </c>
      <c r="N2">
        <v>1.7175</v>
      </c>
      <c r="O2" s="4">
        <f t="shared" ref="O2:O4" si="6">N2/1000/0.000000001</f>
        <v>1717500</v>
      </c>
      <c r="P2">
        <v>0.40639999999999998</v>
      </c>
      <c r="Q2" s="2">
        <f>4*P2*I2*0.000000001</f>
        <v>2.2041916799999998E-3</v>
      </c>
      <c r="R2">
        <v>3163.3036000000002</v>
      </c>
      <c r="S2" s="2">
        <f>4*R2*C2*0.000000001</f>
        <v>11.939256777480002</v>
      </c>
      <c r="T2" s="1">
        <v>157310</v>
      </c>
      <c r="U2" s="2">
        <f>4*T2*E2*0.000000001</f>
        <v>7.2205290000000009</v>
      </c>
      <c r="V2">
        <v>480.46359999999999</v>
      </c>
      <c r="W2" s="2">
        <f>4*V2*G2*0.000000001</f>
        <v>5.967357912E-2</v>
      </c>
      <c r="X2">
        <v>36184.786699999997</v>
      </c>
      <c r="Y2" s="2">
        <f>4*X2*E2*0.000000001</f>
        <v>1.6608817095300001</v>
      </c>
      <c r="Z2">
        <v>226.42</v>
      </c>
      <c r="AA2" s="2">
        <f>4*Z2*C2*0.000000001</f>
        <v>0.85457700600000008</v>
      </c>
    </row>
    <row r="3" spans="1:27">
      <c r="A3" t="s">
        <v>13</v>
      </c>
      <c r="B3">
        <v>5.5533999999999999</v>
      </c>
      <c r="C3" s="3">
        <f t="shared" si="0"/>
        <v>1388350</v>
      </c>
      <c r="D3">
        <v>7.1099999999999997E-2</v>
      </c>
      <c r="E3" s="3">
        <f t="shared" si="1"/>
        <v>17774.999999999996</v>
      </c>
      <c r="F3">
        <v>7.0199999999999999E-2</v>
      </c>
      <c r="G3" s="3">
        <f t="shared" si="2"/>
        <v>17550</v>
      </c>
      <c r="H3">
        <v>1.8023</v>
      </c>
      <c r="I3" s="3">
        <f t="shared" si="3"/>
        <v>450574.99999999994</v>
      </c>
      <c r="J3">
        <v>1.4665999999999999</v>
      </c>
      <c r="K3" s="3">
        <f t="shared" si="4"/>
        <v>366650</v>
      </c>
      <c r="L3" s="1">
        <v>2.8173999999999999E-3</v>
      </c>
      <c r="M3" s="4">
        <f t="shared" si="5"/>
        <v>2817.3999999999996</v>
      </c>
      <c r="N3">
        <v>1.6862999999999999</v>
      </c>
      <c r="O3" s="4">
        <f t="shared" si="6"/>
        <v>1686299.9999999998</v>
      </c>
      <c r="P3">
        <v>3316.1118000000001</v>
      </c>
      <c r="Q3" s="2">
        <f>4*P3*I3*0.000000001</f>
        <v>5.9766282971399995</v>
      </c>
      <c r="R3">
        <v>0.1351</v>
      </c>
      <c r="S3" s="2">
        <f>4*R3*C3*0.000000001</f>
        <v>7.5026433999999999E-4</v>
      </c>
      <c r="T3">
        <v>640.46159999999998</v>
      </c>
      <c r="U3" s="2">
        <f t="shared" ref="U3:U4" si="7">4*T3*E3*0.000000001</f>
        <v>4.5536819759999993E-2</v>
      </c>
      <c r="V3">
        <v>189.21700000000001</v>
      </c>
      <c r="W3" s="2">
        <f t="shared" ref="W3:W4" si="8">4*V3*G3*0.000000001</f>
        <v>1.3283033400000002E-2</v>
      </c>
      <c r="X3">
        <v>233.86250000000001</v>
      </c>
      <c r="Y3" s="2">
        <f t="shared" ref="Y3:Y4" si="9">4*X3*E3*0.000000001</f>
        <v>1.6627623750000001E-2</v>
      </c>
      <c r="Z3">
        <v>244.80199999999999</v>
      </c>
      <c r="AA3" s="2">
        <f t="shared" ref="AA3:AA4" si="10">4*Z3*C3*0.000000001</f>
        <v>1.3594834268</v>
      </c>
    </row>
    <row r="4" spans="1:27">
      <c r="A4" t="s">
        <v>13</v>
      </c>
      <c r="B4">
        <v>3.5021</v>
      </c>
      <c r="C4" s="3">
        <f t="shared" si="0"/>
        <v>875525</v>
      </c>
      <c r="D4">
        <v>2.9600000000000001E-2</v>
      </c>
      <c r="E4" s="3">
        <f t="shared" si="1"/>
        <v>7400</v>
      </c>
      <c r="F4">
        <v>8.6999999999999994E-2</v>
      </c>
      <c r="G4" s="3">
        <f t="shared" si="2"/>
        <v>21750</v>
      </c>
      <c r="H4">
        <v>5.3052999999999999</v>
      </c>
      <c r="I4" s="3">
        <f t="shared" si="3"/>
        <v>1326324.9999999998</v>
      </c>
      <c r="J4">
        <v>1.401</v>
      </c>
      <c r="K4" s="3">
        <f t="shared" si="4"/>
        <v>350250</v>
      </c>
      <c r="L4" s="1">
        <v>4.6844E-3</v>
      </c>
      <c r="M4" s="4">
        <f t="shared" si="5"/>
        <v>4684.4000000000005</v>
      </c>
      <c r="N4">
        <v>1.7318</v>
      </c>
      <c r="O4" s="4">
        <f t="shared" si="6"/>
        <v>1731799.9999999998</v>
      </c>
      <c r="P4">
        <v>0.40620000000000001</v>
      </c>
      <c r="Q4" s="2">
        <f>4*P4*I4*0.000000001</f>
        <v>2.15501286E-3</v>
      </c>
      <c r="R4">
        <v>3302.9992000000002</v>
      </c>
      <c r="S4" s="2">
        <f>4*R4*C4*0.000000001</f>
        <v>11.567433498320002</v>
      </c>
      <c r="T4" s="1">
        <v>215720</v>
      </c>
      <c r="U4" s="2">
        <f t="shared" si="7"/>
        <v>6.3853120000000008</v>
      </c>
      <c r="V4">
        <v>520.56629999999996</v>
      </c>
      <c r="W4" s="2">
        <f t="shared" si="8"/>
        <v>4.5289268099999995E-2</v>
      </c>
      <c r="X4">
        <v>44852.5674</v>
      </c>
      <c r="Y4" s="2">
        <f t="shared" si="9"/>
        <v>1.3276359950400001</v>
      </c>
      <c r="Z4">
        <v>783.82979999999998</v>
      </c>
      <c r="AA4" s="2">
        <f t="shared" si="10"/>
        <v>2.7450503425799999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2019-05-17T11:05:32Z</dcterms:modified>
</cp:coreProperties>
</file>